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 Perkuliahan\MATERI HIDROLOGI\"/>
    </mc:Choice>
  </mc:AlternateContent>
  <xr:revisionPtr revIDLastSave="0" documentId="13_ncr:1_{DFC7108D-3D27-4A10-8569-9654DE0B5100}" xr6:coauthVersionLast="47" xr6:coauthVersionMax="47" xr10:uidLastSave="{00000000-0000-0000-0000-000000000000}"/>
  <bookViews>
    <workbookView xWindow="28680" yWindow="-120" windowWidth="20730" windowHeight="11160" activeTab="1" xr2:uid="{8D92D2EB-249C-42FA-AABE-C8C913B1EA88}"/>
  </bookViews>
  <sheets>
    <sheet name="teori" sheetId="1" r:id="rId1"/>
    <sheet name="contoh" sheetId="2" r:id="rId2"/>
    <sheet name="penyles" sheetId="3" r:id="rId3"/>
    <sheet name="lnjutan" sheetId="4" r:id="rId4"/>
  </sheets>
  <externalReferences>
    <externalReference r:id="rId5"/>
  </externalReferences>
  <definedNames>
    <definedName name="_C1" localSheetId="3">lnjutan!$H$3</definedName>
    <definedName name="_C2" localSheetId="3">lnjutan!$H$4</definedName>
    <definedName name="C0" localSheetId="3">lnjutan!$H$2</definedName>
    <definedName name="_xlnm.Print_Area" localSheetId="1">contoh!$A$1:$N$26</definedName>
    <definedName name="_xlnm.Print_Area" localSheetId="3">lnjutan!$A$1:$N$26</definedName>
    <definedName name="_xlnm.Print_Area" localSheetId="2">penyles!$A$1:$L$46</definedName>
    <definedName name="_xlnm.Print_Area" localSheetId="0">teori!$A$1:$I$50</definedName>
    <definedName name="solver_adj" localSheetId="2" hidden="1">penyles!$G$4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penyles!$J$28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4" l="1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F4" i="4"/>
  <c r="B4" i="4"/>
  <c r="A4" i="4"/>
  <c r="B30" i="3"/>
  <c r="K28" i="3" l="1"/>
  <c r="B31" i="3" s="1"/>
  <c r="J28" i="3"/>
  <c r="B35" i="3" l="1"/>
  <c r="H4" i="4" s="1"/>
  <c r="B34" i="3"/>
  <c r="H3" i="4" s="1"/>
  <c r="B33" i="3"/>
  <c r="B36" i="3" l="1"/>
  <c r="H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2" authorId="0" shapeId="0" xr:uid="{0A885A27-56AB-43BD-A530-CF6120B38FA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Skom/Juml</t>
        </r>
      </text>
    </comment>
  </commentList>
</comments>
</file>

<file path=xl/sharedStrings.xml><?xml version="1.0" encoding="utf-8"?>
<sst xmlns="http://schemas.openxmlformats.org/spreadsheetml/2006/main" count="72" uniqueCount="58">
  <si>
    <t>jika dt = delta t maka:</t>
  </si>
  <si>
    <t>Q2 dan s2 tidak diketahui,maka diperlukan 1 persamaan lagi:</t>
  </si>
  <si>
    <t>didapat:</t>
  </si>
  <si>
    <t>dimana:</t>
  </si>
  <si>
    <t>k dan x adalah coba-coba harga x sehingga Skom vs xI+(I-x)Q adalah linear (grs lurus)</t>
  </si>
  <si>
    <t>k=tg f</t>
  </si>
  <si>
    <t>j</t>
  </si>
  <si>
    <t>t</t>
  </si>
  <si>
    <t>inflow  A (Qmasuk)</t>
  </si>
  <si>
    <t>Outflow B (Q keluar)</t>
  </si>
  <si>
    <t>Q (A)</t>
  </si>
  <si>
    <t>Q (B) ?</t>
  </si>
  <si>
    <t>jika</t>
  </si>
  <si>
    <t>angka satuan ganjil diganti n nim ganjil masing2</t>
  </si>
  <si>
    <t>angka satuan genap diganti n nim genap masing2</t>
  </si>
  <si>
    <t>kirim ke rintisha@gmail.com</t>
  </si>
  <si>
    <t>senin malem jam 12 tgl 23 Mei 2011</t>
  </si>
  <si>
    <t>ho2.nama.nim</t>
  </si>
  <si>
    <t>bikin grafik Skom vs xI+(1-x)Q</t>
  </si>
  <si>
    <t>cari x</t>
  </si>
  <si>
    <t>t (hari)</t>
  </si>
  <si>
    <r>
      <t>S=(I-O)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charset val="1"/>
        <scheme val="minor"/>
      </rPr>
      <t xml:space="preserve"> t </t>
    </r>
  </si>
  <si>
    <t>S rerata</t>
  </si>
  <si>
    <t>S kom</t>
  </si>
  <si>
    <t>xI</t>
  </si>
  <si>
    <t>(1-x)Q</t>
  </si>
  <si>
    <t>juml</t>
  </si>
  <si>
    <t>Tg</t>
  </si>
  <si>
    <t>hari</t>
  </si>
  <si>
    <t>m3/det</t>
  </si>
  <si>
    <t>(m3/det.)/0,25hari</t>
  </si>
  <si>
    <t>x=0,2488</t>
  </si>
  <si>
    <t>cari k</t>
  </si>
  <si>
    <t>Tips:</t>
  </si>
  <si>
    <t xml:space="preserve">didapat x = </t>
  </si>
  <si>
    <t>Pilih korelasi terbesar saat trial x</t>
  </si>
  <si>
    <t>k = tg phi =</t>
  </si>
  <si>
    <t>C0 =</t>
  </si>
  <si>
    <t>C1 =</t>
  </si>
  <si>
    <t>C2 =</t>
  </si>
  <si>
    <t>Q (A)=I</t>
  </si>
  <si>
    <t>C0 . I2</t>
  </si>
  <si>
    <t>C1 . I1</t>
  </si>
  <si>
    <t>C2  O1</t>
  </si>
  <si>
    <t>C0 =-0,2125</t>
  </si>
  <si>
    <t>C1 = 0,3908</t>
  </si>
  <si>
    <t>C2 = 0,8217</t>
  </si>
  <si>
    <t>jumlah</t>
  </si>
  <si>
    <t>2b</t>
  </si>
  <si>
    <t>3b</t>
  </si>
  <si>
    <t>4b</t>
  </si>
  <si>
    <t>5b</t>
  </si>
  <si>
    <t>6b</t>
  </si>
  <si>
    <t>7b</t>
  </si>
  <si>
    <t>8b</t>
  </si>
  <si>
    <t>1ab</t>
  </si>
  <si>
    <t>9b</t>
  </si>
  <si>
    <t>Buat Grafik hubungan Q(A) dan Q(B)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</si>
</sst>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sz val="11"/>
      <color rgb="FFFF00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3" borderId="0" xfId="0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5" fillId="0" borderId="0" xfId="0" applyFont="1"/>
    <xf numFmtId="0" fontId="0" fillId="4" borderId="0" xfId="0" applyFill="1"/>
    <xf numFmtId="0" fontId="0" fillId="3" borderId="0" xfId="0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/>
    <xf numFmtId="1" fontId="0" fillId="6" borderId="0" xfId="0" applyNumberFormat="1" applyFill="1"/>
    <xf numFmtId="164" fontId="0" fillId="6" borderId="0" xfId="0" applyNumberFormat="1" applyFill="1"/>
    <xf numFmtId="164" fontId="0" fillId="0" borderId="0" xfId="0" applyNumberFormat="1"/>
    <xf numFmtId="165" fontId="0" fillId="6" borderId="0" xfId="0" applyNumberFormat="1" applyFill="1"/>
    <xf numFmtId="1" fontId="0" fillId="0" borderId="0" xfId="0" applyNumberFormat="1"/>
    <xf numFmtId="165" fontId="0" fillId="0" borderId="0" xfId="0" applyNumberFormat="1"/>
    <xf numFmtId="0" fontId="1" fillId="2" borderId="0" xfId="0" applyFont="1" applyFill="1"/>
    <xf numFmtId="0" fontId="1" fillId="3" borderId="0" xfId="0" applyFont="1" applyFill="1"/>
    <xf numFmtId="164" fontId="0" fillId="7" borderId="0" xfId="0" applyNumberFormat="1" applyFill="1"/>
    <xf numFmtId="0" fontId="6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vertical="center" wrapText="1"/>
    </xf>
    <xf numFmtId="1" fontId="4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penyles!$I$5:$I$26</c:f>
              <c:numCache>
                <c:formatCode>0.000</c:formatCode>
                <c:ptCount val="22"/>
              </c:numCache>
            </c:numRef>
          </c:xVal>
          <c:yVal>
            <c:numRef>
              <c:f>penyles!$J$5:$J$26</c:f>
              <c:numCache>
                <c:formatCode>General</c:formatCode>
                <c:ptCount val="2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69-44E4-AC6C-BE3FDCDD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6604000"/>
        <c:axId val="-1436614336"/>
      </c:scatterChart>
      <c:valAx>
        <c:axId val="-143660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6614336"/>
        <c:crosses val="autoZero"/>
        <c:crossBetween val="midCat"/>
      </c:valAx>
      <c:valAx>
        <c:axId val="-143661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660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38</xdr:row>
      <xdr:rowOff>152400</xdr:rowOff>
    </xdr:from>
    <xdr:to>
      <xdr:col>5</xdr:col>
      <xdr:colOff>561975</xdr:colOff>
      <xdr:row>46</xdr:row>
      <xdr:rowOff>85725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766761E-EFD4-4ADC-8CE6-55488A1544BA}"/>
            </a:ext>
          </a:extLst>
        </xdr:cNvPr>
        <xdr:cNvCxnSpPr/>
      </xdr:nvCxnSpPr>
      <xdr:spPr>
        <a:xfrm flipV="1">
          <a:off x="1657350" y="7101840"/>
          <a:ext cx="1952625" cy="14116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46</xdr:row>
      <xdr:rowOff>0</xdr:rowOff>
    </xdr:from>
    <xdr:to>
      <xdr:col>4</xdr:col>
      <xdr:colOff>342900</xdr:colOff>
      <xdr:row>46</xdr:row>
      <xdr:rowOff>1588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778C4D6-7CC6-4612-B3F6-4742BF9E42D9}"/>
            </a:ext>
          </a:extLst>
        </xdr:cNvPr>
        <xdr:cNvCxnSpPr/>
      </xdr:nvCxnSpPr>
      <xdr:spPr>
        <a:xfrm>
          <a:off x="1485900" y="8427720"/>
          <a:ext cx="12954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44</xdr:row>
      <xdr:rowOff>57150</xdr:rowOff>
    </xdr:from>
    <xdr:to>
      <xdr:col>3</xdr:col>
      <xdr:colOff>600075</xdr:colOff>
      <xdr:row>46</xdr:row>
      <xdr:rowOff>0</xdr:rowOff>
    </xdr:to>
    <xdr:sp macro="" textlink="">
      <xdr:nvSpPr>
        <xdr:cNvPr id="4" name="Freeform 6">
          <a:extLst>
            <a:ext uri="{FF2B5EF4-FFF2-40B4-BE49-F238E27FC236}">
              <a16:creationId xmlns:a16="http://schemas.microsoft.com/office/drawing/2014/main" id="{CA5C8243-9F2F-4526-96B3-A101A439D5C7}"/>
            </a:ext>
          </a:extLst>
        </xdr:cNvPr>
        <xdr:cNvSpPr/>
      </xdr:nvSpPr>
      <xdr:spPr>
        <a:xfrm>
          <a:off x="2209800" y="8103870"/>
          <a:ext cx="219075" cy="323850"/>
        </a:xfrm>
        <a:custGeom>
          <a:avLst/>
          <a:gdLst>
            <a:gd name="connsiteX0" fmla="*/ 0 w 219075"/>
            <a:gd name="connsiteY0" fmla="*/ 0 h 323850"/>
            <a:gd name="connsiteX1" fmla="*/ 161925 w 219075"/>
            <a:gd name="connsiteY1" fmla="*/ 152400 h 323850"/>
            <a:gd name="connsiteX2" fmla="*/ 219075 w 219075"/>
            <a:gd name="connsiteY2" fmla="*/ 323850 h 323850"/>
            <a:gd name="connsiteX3" fmla="*/ 219075 w 219075"/>
            <a:gd name="connsiteY3" fmla="*/ 32385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9075" h="323850">
              <a:moveTo>
                <a:pt x="0" y="0"/>
              </a:moveTo>
              <a:cubicBezTo>
                <a:pt x="62706" y="49212"/>
                <a:pt x="125413" y="98425"/>
                <a:pt x="161925" y="152400"/>
              </a:cubicBezTo>
              <a:cubicBezTo>
                <a:pt x="198437" y="206375"/>
                <a:pt x="219075" y="323850"/>
                <a:pt x="219075" y="323850"/>
              </a:cubicBezTo>
              <a:lnTo>
                <a:pt x="219075" y="323850"/>
              </a:lnTo>
            </a:path>
          </a:pathLst>
        </a:cu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160020</xdr:rowOff>
        </xdr:from>
        <xdr:to>
          <xdr:col>1</xdr:col>
          <xdr:colOff>30480</xdr:colOff>
          <xdr:row>2</xdr:row>
          <xdr:rowOff>144780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245B79F-A2EF-4A35-A078-01C108B5F8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396240</xdr:colOff>
          <xdr:row>2</xdr:row>
          <xdr:rowOff>60960</xdr:rowOff>
        </xdr:from>
        <xdr:to>
          <xdr:col>5</xdr:col>
          <xdr:colOff>525780</xdr:colOff>
          <xdr:row>10</xdr:row>
          <xdr:rowOff>15240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21876BE-7F24-4730-9F2F-82F90DAF5A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12</xdr:row>
          <xdr:rowOff>106680</xdr:rowOff>
        </xdr:from>
        <xdr:to>
          <xdr:col>6</xdr:col>
          <xdr:colOff>213360</xdr:colOff>
          <xdr:row>17</xdr:row>
          <xdr:rowOff>83820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23328D8-FF06-4EF1-8561-D8A671F6D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18</xdr:row>
          <xdr:rowOff>114300</xdr:rowOff>
        </xdr:from>
        <xdr:to>
          <xdr:col>7</xdr:col>
          <xdr:colOff>106680</xdr:colOff>
          <xdr:row>20</xdr:row>
          <xdr:rowOff>144780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4BADE7A-C29B-4778-9F50-BE069F3E78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22</xdr:row>
          <xdr:rowOff>91440</xdr:rowOff>
        </xdr:from>
        <xdr:to>
          <xdr:col>5</xdr:col>
          <xdr:colOff>419100</xdr:colOff>
          <xdr:row>33</xdr:row>
          <xdr:rowOff>114300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49414E1-4967-4F13-94B5-584FE655D0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2</xdr:row>
      <xdr:rowOff>76200</xdr:rowOff>
    </xdr:from>
    <xdr:to>
      <xdr:col>13</xdr:col>
      <xdr:colOff>114300</xdr:colOff>
      <xdr:row>2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A27AA5F-0008-4552-BEE4-870B44D36270}"/>
            </a:ext>
          </a:extLst>
        </xdr:cNvPr>
        <xdr:cNvCxnSpPr/>
      </xdr:nvCxnSpPr>
      <xdr:spPr>
        <a:xfrm>
          <a:off x="4975860" y="678180"/>
          <a:ext cx="3429000" cy="19050"/>
        </a:xfrm>
        <a:prstGeom prst="line">
          <a:avLst/>
        </a:prstGeom>
        <a:ln w="1905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2</xdr:row>
      <xdr:rowOff>47625</xdr:rowOff>
    </xdr:from>
    <xdr:to>
      <xdr:col>9</xdr:col>
      <xdr:colOff>36194</xdr:colOff>
      <xdr:row>2</xdr:row>
      <xdr:rowOff>114300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1334FA1-40C2-47DA-9453-F0E041850144}"/>
            </a:ext>
          </a:extLst>
        </xdr:cNvPr>
        <xdr:cNvSpPr/>
      </xdr:nvSpPr>
      <xdr:spPr>
        <a:xfrm>
          <a:off x="5842635" y="649605"/>
          <a:ext cx="45719" cy="66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590550</xdr:colOff>
      <xdr:row>2</xdr:row>
      <xdr:rowOff>76200</xdr:rowOff>
    </xdr:from>
    <xdr:to>
      <xdr:col>12</xdr:col>
      <xdr:colOff>26669</xdr:colOff>
      <xdr:row>2</xdr:row>
      <xdr:rowOff>121919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C1B94D60-DC00-4573-BCB8-F3A29A081815}"/>
            </a:ext>
          </a:extLst>
        </xdr:cNvPr>
        <xdr:cNvSpPr/>
      </xdr:nvSpPr>
      <xdr:spPr>
        <a:xfrm>
          <a:off x="7661910" y="678180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447675</xdr:colOff>
      <xdr:row>1</xdr:row>
      <xdr:rowOff>266700</xdr:rowOff>
    </xdr:from>
    <xdr:to>
      <xdr:col>9</xdr:col>
      <xdr:colOff>238125</xdr:colOff>
      <xdr:row>2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27F072-D8AF-4DE3-A2F2-6A2C166B0B5C}"/>
            </a:ext>
          </a:extLst>
        </xdr:cNvPr>
        <xdr:cNvSpPr txBox="1"/>
      </xdr:nvSpPr>
      <xdr:spPr>
        <a:xfrm>
          <a:off x="5690235" y="449580"/>
          <a:ext cx="40005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A</a:t>
          </a:r>
        </a:p>
      </xdr:txBody>
    </xdr:sp>
    <xdr:clientData/>
  </xdr:twoCellAnchor>
  <xdr:twoCellAnchor>
    <xdr:from>
      <xdr:col>11</xdr:col>
      <xdr:colOff>419100</xdr:colOff>
      <xdr:row>1</xdr:row>
      <xdr:rowOff>238125</xdr:rowOff>
    </xdr:from>
    <xdr:to>
      <xdr:col>12</xdr:col>
      <xdr:colOff>276225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543ABEC-C89C-4A3B-81DE-1D1BDA5FFA0D}"/>
            </a:ext>
          </a:extLst>
        </xdr:cNvPr>
        <xdr:cNvSpPr txBox="1"/>
      </xdr:nvSpPr>
      <xdr:spPr>
        <a:xfrm>
          <a:off x="7490460" y="421005"/>
          <a:ext cx="4667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47297</xdr:colOff>
      <xdr:row>31</xdr:row>
      <xdr:rowOff>44669</xdr:rowOff>
    </xdr:from>
    <xdr:to>
      <xdr:col>10</xdr:col>
      <xdr:colOff>268013</xdr:colOff>
      <xdr:row>45</xdr:row>
      <xdr:rowOff>120869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001F07-418E-4F3A-A24E-953A262F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565548</xdr:colOff>
      <xdr:row>1</xdr:row>
      <xdr:rowOff>148828</xdr:rowOff>
    </xdr:from>
    <xdr:to>
      <xdr:col>2</xdr:col>
      <xdr:colOff>273846</xdr:colOff>
      <xdr:row>4</xdr:row>
      <xdr:rowOff>77391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D19F70B-8E1F-4949-BAF9-27ECB58DEC37}"/>
            </a:ext>
          </a:extLst>
        </xdr:cNvPr>
        <xdr:cNvCxnSpPr/>
      </xdr:nvCxnSpPr>
      <xdr:spPr>
        <a:xfrm rot="5400000">
          <a:off x="1095495" y="411361"/>
          <a:ext cx="477203" cy="3178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5953</xdr:colOff>
      <xdr:row>4</xdr:row>
      <xdr:rowOff>83344</xdr:rowOff>
    </xdr:from>
    <xdr:to>
      <xdr:col>2</xdr:col>
      <xdr:colOff>184546</xdr:colOff>
      <xdr:row>4</xdr:row>
      <xdr:rowOff>101203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1BC056C-7468-4AFE-ACE8-905EE683878B}"/>
            </a:ext>
          </a:extLst>
        </xdr:cNvPr>
        <xdr:cNvCxnSpPr/>
      </xdr:nvCxnSpPr>
      <xdr:spPr>
        <a:xfrm>
          <a:off x="1225153" y="814864"/>
          <a:ext cx="178593" cy="178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523876</xdr:colOff>
      <xdr:row>1</xdr:row>
      <xdr:rowOff>172641</xdr:rowOff>
    </xdr:from>
    <xdr:to>
      <xdr:col>3</xdr:col>
      <xdr:colOff>297658</xdr:colOff>
      <xdr:row>3</xdr:row>
      <xdr:rowOff>23813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14135EC-8439-4FD1-BB4A-6FEB12C6FB21}"/>
            </a:ext>
          </a:extLst>
        </xdr:cNvPr>
        <xdr:cNvCxnSpPr/>
      </xdr:nvCxnSpPr>
      <xdr:spPr>
        <a:xfrm rot="10800000" flipV="1">
          <a:off x="1133476" y="355521"/>
          <a:ext cx="992982" cy="216932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589359</xdr:colOff>
      <xdr:row>3</xdr:row>
      <xdr:rowOff>119063</xdr:rowOff>
    </xdr:from>
    <xdr:to>
      <xdr:col>3</xdr:col>
      <xdr:colOff>386953</xdr:colOff>
      <xdr:row>4</xdr:row>
      <xdr:rowOff>11906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035E23B-8085-4EE1-8268-17EEF9611454}"/>
            </a:ext>
          </a:extLst>
        </xdr:cNvPr>
        <xdr:cNvCxnSpPr/>
      </xdr:nvCxnSpPr>
      <xdr:spPr>
        <a:xfrm>
          <a:off x="1198959" y="667703"/>
          <a:ext cx="1016794" cy="75723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267891</xdr:colOff>
      <xdr:row>1</xdr:row>
      <xdr:rowOff>166688</xdr:rowOff>
    </xdr:from>
    <xdr:to>
      <xdr:col>5</xdr:col>
      <xdr:colOff>404812</xdr:colOff>
      <xdr:row>3</xdr:row>
      <xdr:rowOff>77391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F456324-3919-4BA3-95FB-A312E9B3B1DE}"/>
            </a:ext>
          </a:extLst>
        </xdr:cNvPr>
        <xdr:cNvCxnSpPr/>
      </xdr:nvCxnSpPr>
      <xdr:spPr>
        <a:xfrm>
          <a:off x="2706291" y="349568"/>
          <a:ext cx="746521" cy="2764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583407</xdr:colOff>
      <xdr:row>3</xdr:row>
      <xdr:rowOff>119062</xdr:rowOff>
    </xdr:from>
    <xdr:to>
      <xdr:col>5</xdr:col>
      <xdr:colOff>369095</xdr:colOff>
      <xdr:row>4</xdr:row>
      <xdr:rowOff>11905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2D02101-715B-4ABC-A656-7549EB506D7B}"/>
            </a:ext>
          </a:extLst>
        </xdr:cNvPr>
        <xdr:cNvCxnSpPr/>
      </xdr:nvCxnSpPr>
      <xdr:spPr>
        <a:xfrm rot="10800000" flipV="1">
          <a:off x="3021807" y="667702"/>
          <a:ext cx="395288" cy="757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59531</xdr:colOff>
      <xdr:row>4</xdr:row>
      <xdr:rowOff>119063</xdr:rowOff>
    </xdr:from>
    <xdr:to>
      <xdr:col>5</xdr:col>
      <xdr:colOff>416719</xdr:colOff>
      <xdr:row>4</xdr:row>
      <xdr:rowOff>120651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994111C-2772-461A-8FEA-BBEB9142D3B8}"/>
            </a:ext>
          </a:extLst>
        </xdr:cNvPr>
        <xdr:cNvCxnSpPr/>
      </xdr:nvCxnSpPr>
      <xdr:spPr>
        <a:xfrm>
          <a:off x="3107531" y="850583"/>
          <a:ext cx="35718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3-routing%20sungai-conto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ori"/>
      <sheetName val="contoh"/>
      <sheetName val="penyles"/>
      <sheetName val="lnjutan"/>
      <sheetName val="contoh lain"/>
      <sheetName val="penyls contoh"/>
      <sheetName val=" penyls contoh lanjut"/>
      <sheetName val="soal"/>
      <sheetName val="contoh Hit QT"/>
    </sheetNames>
    <sheetDataSet>
      <sheetData sheetId="0"/>
      <sheetData sheetId="1">
        <row r="4">
          <cell r="B4">
            <v>22</v>
          </cell>
          <cell r="C4">
            <v>22</v>
          </cell>
        </row>
        <row r="5">
          <cell r="B5">
            <v>23</v>
          </cell>
          <cell r="C5">
            <v>21</v>
          </cell>
        </row>
        <row r="6">
          <cell r="B6">
            <v>35</v>
          </cell>
          <cell r="C6">
            <v>21</v>
          </cell>
        </row>
        <row r="7">
          <cell r="B7">
            <v>71</v>
          </cell>
          <cell r="C7">
            <v>26</v>
          </cell>
        </row>
        <row r="8">
          <cell r="B8">
            <v>103</v>
          </cell>
          <cell r="C8">
            <v>34</v>
          </cell>
        </row>
        <row r="9">
          <cell r="B9">
            <v>111</v>
          </cell>
          <cell r="C9">
            <v>44</v>
          </cell>
        </row>
        <row r="10">
          <cell r="B10">
            <v>109</v>
          </cell>
          <cell r="C10">
            <v>55</v>
          </cell>
        </row>
        <row r="11">
          <cell r="B11">
            <v>100</v>
          </cell>
          <cell r="C11">
            <v>66</v>
          </cell>
        </row>
        <row r="12">
          <cell r="B12">
            <v>86</v>
          </cell>
          <cell r="C12">
            <v>75</v>
          </cell>
        </row>
        <row r="13">
          <cell r="B13">
            <v>71</v>
          </cell>
          <cell r="C13">
            <v>82</v>
          </cell>
        </row>
        <row r="14">
          <cell r="B14">
            <v>59</v>
          </cell>
          <cell r="C14">
            <v>85</v>
          </cell>
        </row>
        <row r="15">
          <cell r="B15">
            <v>47</v>
          </cell>
          <cell r="C15">
            <v>84</v>
          </cell>
        </row>
        <row r="16">
          <cell r="B16">
            <v>39</v>
          </cell>
          <cell r="C16">
            <v>80</v>
          </cell>
        </row>
        <row r="17">
          <cell r="B17">
            <v>32</v>
          </cell>
          <cell r="C17">
            <v>73</v>
          </cell>
        </row>
        <row r="18">
          <cell r="B18">
            <v>28</v>
          </cell>
          <cell r="C18">
            <v>64</v>
          </cell>
        </row>
        <row r="19">
          <cell r="B19">
            <v>24</v>
          </cell>
          <cell r="C19">
            <v>54</v>
          </cell>
        </row>
        <row r="20">
          <cell r="B20">
            <v>22</v>
          </cell>
          <cell r="C20">
            <v>44</v>
          </cell>
        </row>
        <row r="21">
          <cell r="B21">
            <v>21</v>
          </cell>
          <cell r="C21">
            <v>36</v>
          </cell>
        </row>
        <row r="22">
          <cell r="B22">
            <v>20</v>
          </cell>
          <cell r="C22">
            <v>30</v>
          </cell>
        </row>
        <row r="23">
          <cell r="B23">
            <v>19</v>
          </cell>
          <cell r="C23">
            <v>25</v>
          </cell>
        </row>
        <row r="24">
          <cell r="B24">
            <v>19</v>
          </cell>
          <cell r="C24">
            <v>22</v>
          </cell>
        </row>
        <row r="25">
          <cell r="B25">
            <v>18</v>
          </cell>
          <cell r="C25">
            <v>19</v>
          </cell>
        </row>
      </sheetData>
      <sheetData sheetId="2">
        <row r="5">
          <cell r="I5">
            <v>22.000000000000004</v>
          </cell>
          <cell r="J5">
            <v>0</v>
          </cell>
        </row>
        <row r="6">
          <cell r="I6">
            <v>21.502439999999936</v>
          </cell>
          <cell r="J6">
            <v>1</v>
          </cell>
        </row>
        <row r="7">
          <cell r="I7">
            <v>24.517079999999556</v>
          </cell>
          <cell r="J7">
            <v>9</v>
          </cell>
        </row>
        <row r="8">
          <cell r="I8">
            <v>37.304899999998575</v>
          </cell>
          <cell r="J8">
            <v>38.5</v>
          </cell>
        </row>
        <row r="9">
          <cell r="I9">
            <v>51.334179999997815</v>
          </cell>
          <cell r="J9">
            <v>95.5</v>
          </cell>
        </row>
        <row r="10">
          <cell r="I10">
            <v>60.831739999997879</v>
          </cell>
          <cell r="J10">
            <v>163.5</v>
          </cell>
        </row>
        <row r="11">
          <cell r="I11">
            <v>68.565879999998288</v>
          </cell>
          <cell r="J11">
            <v>224</v>
          </cell>
        </row>
        <row r="12">
          <cell r="I12">
            <v>74.541479999998927</v>
          </cell>
          <cell r="J12">
            <v>268</v>
          </cell>
        </row>
        <row r="13">
          <cell r="I13">
            <v>77.763419999999655</v>
          </cell>
          <cell r="J13">
            <v>290.5</v>
          </cell>
        </row>
        <row r="14">
          <cell r="I14">
            <v>79.236580000000345</v>
          </cell>
          <cell r="J14">
            <v>290.5</v>
          </cell>
        </row>
        <row r="15">
          <cell r="I15">
            <v>78.468280000000831</v>
          </cell>
          <cell r="J15">
            <v>272</v>
          </cell>
        </row>
        <row r="16">
          <cell r="I16">
            <v>74.704860000001176</v>
          </cell>
          <cell r="J16">
            <v>240.5</v>
          </cell>
        </row>
        <row r="17">
          <cell r="I17">
            <v>69.699980000001304</v>
          </cell>
          <cell r="J17">
            <v>201.5</v>
          </cell>
        </row>
        <row r="18">
          <cell r="I18">
            <v>62.699980000001304</v>
          </cell>
          <cell r="J18">
            <v>160.5</v>
          </cell>
        </row>
        <row r="19">
          <cell r="I19">
            <v>54.956080000001144</v>
          </cell>
          <cell r="J19">
            <v>122</v>
          </cell>
        </row>
        <row r="20">
          <cell r="I20">
            <v>46.463400000000952</v>
          </cell>
          <cell r="J20">
            <v>89</v>
          </cell>
        </row>
        <row r="21">
          <cell r="I21">
            <v>38.473160000000703</v>
          </cell>
          <cell r="J21">
            <v>63</v>
          </cell>
        </row>
        <row r="22">
          <cell r="I22">
            <v>32.23170000000048</v>
          </cell>
          <cell r="J22">
            <v>44.5</v>
          </cell>
        </row>
        <row r="23">
          <cell r="I23">
            <v>27.48780000000032</v>
          </cell>
          <cell r="J23">
            <v>32</v>
          </cell>
        </row>
        <row r="24">
          <cell r="I24">
            <v>23.492680000000192</v>
          </cell>
          <cell r="J24">
            <v>24</v>
          </cell>
        </row>
        <row r="25">
          <cell r="I25">
            <v>21.246340000000096</v>
          </cell>
          <cell r="J25">
            <v>19.5</v>
          </cell>
        </row>
        <row r="26">
          <cell r="I26">
            <v>18.748780000000032</v>
          </cell>
          <cell r="J26">
            <v>17.5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0518-035D-40C9-99F6-F94DBF9893E7}">
  <dimension ref="A4:H50"/>
  <sheetViews>
    <sheetView view="pageBreakPreview" topLeftCell="A19" zoomScale="220" zoomScaleNormal="160" zoomScaleSheetLayoutView="220" workbookViewId="0">
      <selection activeCell="K43" sqref="K43"/>
    </sheetView>
  </sheetViews>
  <sheetFormatPr defaultRowHeight="14.4" x14ac:dyDescent="0.3"/>
  <sheetData>
    <row r="4" spans="1:1" x14ac:dyDescent="0.3">
      <c r="A4" t="s">
        <v>0</v>
      </c>
    </row>
    <row r="12" spans="1:1" x14ac:dyDescent="0.3">
      <c r="A12" t="s">
        <v>1</v>
      </c>
    </row>
    <row r="19" spans="1:1" x14ac:dyDescent="0.3">
      <c r="A19" t="s">
        <v>2</v>
      </c>
    </row>
    <row r="23" spans="1:1" x14ac:dyDescent="0.3">
      <c r="A23" t="s">
        <v>3</v>
      </c>
    </row>
    <row r="36" spans="1:6" x14ac:dyDescent="0.3">
      <c r="A36" t="s">
        <v>4</v>
      </c>
      <c r="E36" s="1"/>
      <c r="F36" s="1"/>
    </row>
    <row r="39" spans="1:6" x14ac:dyDescent="0.3">
      <c r="C39" s="2"/>
    </row>
    <row r="40" spans="1:6" x14ac:dyDescent="0.3">
      <c r="C40" s="2"/>
    </row>
    <row r="41" spans="1:6" x14ac:dyDescent="0.3">
      <c r="C41" s="2"/>
    </row>
    <row r="42" spans="1:6" x14ac:dyDescent="0.3">
      <c r="C42" s="2"/>
      <c r="F42" t="s">
        <v>5</v>
      </c>
    </row>
    <row r="43" spans="1:6" x14ac:dyDescent="0.3">
      <c r="C43" s="2"/>
    </row>
    <row r="44" spans="1:6" x14ac:dyDescent="0.3">
      <c r="C44" s="2"/>
    </row>
    <row r="45" spans="1:6" ht="15.6" x14ac:dyDescent="0.3">
      <c r="C45" s="2"/>
      <c r="E45" s="3" t="s">
        <v>6</v>
      </c>
    </row>
    <row r="46" spans="1:6" x14ac:dyDescent="0.3">
      <c r="C46" s="2"/>
      <c r="D46" s="4"/>
    </row>
    <row r="47" spans="1:6" x14ac:dyDescent="0.3">
      <c r="C47" s="2"/>
    </row>
    <row r="48" spans="1:6" x14ac:dyDescent="0.3">
      <c r="C48" s="2"/>
    </row>
    <row r="49" spans="3:8" x14ac:dyDescent="0.3">
      <c r="C49" s="2"/>
    </row>
    <row r="50" spans="3:8" x14ac:dyDescent="0.3">
      <c r="C50" s="5"/>
      <c r="D50" s="6"/>
      <c r="E50" s="6"/>
      <c r="F50" s="6"/>
      <c r="G50" s="6"/>
      <c r="H50" s="6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0</xdr:col>
                <xdr:colOff>30480</xdr:colOff>
                <xdr:row>0</xdr:row>
                <xdr:rowOff>160020</xdr:rowOff>
              </from>
              <to>
                <xdr:col>1</xdr:col>
                <xdr:colOff>30480</xdr:colOff>
                <xdr:row>2</xdr:row>
                <xdr:rowOff>144780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r:id="rId7">
            <anchor moveWithCells="1">
              <from>
                <xdr:col>2</xdr:col>
                <xdr:colOff>396240</xdr:colOff>
                <xdr:row>2</xdr:row>
                <xdr:rowOff>60960</xdr:rowOff>
              </from>
              <to>
                <xdr:col>5</xdr:col>
                <xdr:colOff>525780</xdr:colOff>
                <xdr:row>10</xdr:row>
                <xdr:rowOff>15240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457200</xdr:colOff>
                <xdr:row>12</xdr:row>
                <xdr:rowOff>106680</xdr:rowOff>
              </from>
              <to>
                <xdr:col>6</xdr:col>
                <xdr:colOff>213360</xdr:colOff>
                <xdr:row>17</xdr:row>
                <xdr:rowOff>83820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1</xdr:col>
                <xdr:colOff>449580</xdr:colOff>
                <xdr:row>18</xdr:row>
                <xdr:rowOff>114300</xdr:rowOff>
              </from>
              <to>
                <xdr:col>7</xdr:col>
                <xdr:colOff>106680</xdr:colOff>
                <xdr:row>20</xdr:row>
                <xdr:rowOff>144780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1</xdr:col>
                <xdr:colOff>426720</xdr:colOff>
                <xdr:row>22</xdr:row>
                <xdr:rowOff>91440</xdr:rowOff>
              </from>
              <to>
                <xdr:col>5</xdr:col>
                <xdr:colOff>419100</xdr:colOff>
                <xdr:row>33</xdr:row>
                <xdr:rowOff>114300</xdr:rowOff>
              </to>
            </anchor>
          </objectPr>
        </oleObject>
      </mc:Choice>
      <mc:Fallback>
        <oleObject progId="Equation.3" shapeId="1029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1718-E2CB-42C0-8535-A368A890A2C0}">
  <dimension ref="A2:P25"/>
  <sheetViews>
    <sheetView tabSelected="1" zoomScaleNormal="100" zoomScaleSheetLayoutView="115" workbookViewId="0">
      <selection activeCell="P3" sqref="P3"/>
    </sheetView>
  </sheetViews>
  <sheetFormatPr defaultRowHeight="14.4" x14ac:dyDescent="0.3"/>
  <cols>
    <col min="2" max="3" width="11.5546875" customWidth="1"/>
  </cols>
  <sheetData>
    <row r="2" spans="1:16" ht="33" customHeight="1" x14ac:dyDescent="0.3">
      <c r="A2" s="7" t="s">
        <v>7</v>
      </c>
      <c r="B2" s="7" t="s">
        <v>8</v>
      </c>
      <c r="C2" s="7" t="s">
        <v>9</v>
      </c>
      <c r="D2" s="7"/>
      <c r="E2" s="7" t="s">
        <v>10</v>
      </c>
      <c r="F2" s="8" t="s">
        <v>11</v>
      </c>
    </row>
    <row r="3" spans="1:16" x14ac:dyDescent="0.3">
      <c r="D3" t="s">
        <v>12</v>
      </c>
      <c r="P3" t="s">
        <v>57</v>
      </c>
    </row>
    <row r="4" spans="1:16" x14ac:dyDescent="0.3">
      <c r="A4">
        <v>0</v>
      </c>
      <c r="B4">
        <v>22</v>
      </c>
      <c r="C4" t="s">
        <v>48</v>
      </c>
      <c r="E4">
        <v>31</v>
      </c>
      <c r="G4" s="9" t="s">
        <v>13</v>
      </c>
    </row>
    <row r="5" spans="1:16" x14ac:dyDescent="0.3">
      <c r="A5">
        <v>0.25</v>
      </c>
      <c r="B5">
        <v>23</v>
      </c>
      <c r="C5">
        <v>21</v>
      </c>
      <c r="E5">
        <v>50</v>
      </c>
      <c r="G5" s="9" t="s">
        <v>14</v>
      </c>
    </row>
    <row r="6" spans="1:16" x14ac:dyDescent="0.3">
      <c r="A6">
        <v>0.5</v>
      </c>
      <c r="B6">
        <v>35</v>
      </c>
      <c r="C6">
        <v>21</v>
      </c>
      <c r="E6">
        <v>86</v>
      </c>
    </row>
    <row r="7" spans="1:16" x14ac:dyDescent="0.3">
      <c r="A7">
        <v>0.75</v>
      </c>
      <c r="B7">
        <v>71</v>
      </c>
      <c r="C7">
        <v>26</v>
      </c>
      <c r="E7" t="s">
        <v>55</v>
      </c>
      <c r="G7" s="9" t="s">
        <v>15</v>
      </c>
    </row>
    <row r="8" spans="1:16" x14ac:dyDescent="0.3">
      <c r="A8">
        <v>1</v>
      </c>
      <c r="B8">
        <v>103</v>
      </c>
      <c r="C8" t="s">
        <v>49</v>
      </c>
      <c r="E8">
        <v>145</v>
      </c>
      <c r="G8" s="9" t="s">
        <v>16</v>
      </c>
    </row>
    <row r="9" spans="1:16" x14ac:dyDescent="0.3">
      <c r="A9">
        <v>1.25</v>
      </c>
      <c r="B9">
        <v>111</v>
      </c>
      <c r="C9" t="s">
        <v>50</v>
      </c>
      <c r="E9">
        <v>150</v>
      </c>
      <c r="G9" s="9" t="s">
        <v>17</v>
      </c>
    </row>
    <row r="10" spans="1:16" x14ac:dyDescent="0.3">
      <c r="A10">
        <v>1.5</v>
      </c>
      <c r="B10">
        <v>109</v>
      </c>
      <c r="C10" t="s">
        <v>51</v>
      </c>
      <c r="E10">
        <v>144</v>
      </c>
    </row>
    <row r="11" spans="1:16" x14ac:dyDescent="0.3">
      <c r="A11">
        <v>1.75</v>
      </c>
      <c r="B11">
        <v>100</v>
      </c>
      <c r="C11" t="s">
        <v>52</v>
      </c>
      <c r="E11">
        <v>120</v>
      </c>
    </row>
    <row r="12" spans="1:16" x14ac:dyDescent="0.3">
      <c r="A12">
        <v>2</v>
      </c>
      <c r="B12">
        <v>86</v>
      </c>
      <c r="C12" t="s">
        <v>53</v>
      </c>
      <c r="E12">
        <v>113</v>
      </c>
    </row>
    <row r="13" spans="1:16" x14ac:dyDescent="0.3">
      <c r="A13">
        <v>2.25</v>
      </c>
      <c r="B13">
        <v>71</v>
      </c>
      <c r="C13" t="s">
        <v>54</v>
      </c>
      <c r="E13" t="s">
        <v>56</v>
      </c>
    </row>
    <row r="14" spans="1:16" x14ac:dyDescent="0.3">
      <c r="A14">
        <v>2.5</v>
      </c>
      <c r="B14">
        <v>59</v>
      </c>
      <c r="C14">
        <v>85</v>
      </c>
      <c r="E14" t="s">
        <v>53</v>
      </c>
    </row>
    <row r="15" spans="1:16" x14ac:dyDescent="0.3">
      <c r="A15">
        <v>2.75</v>
      </c>
      <c r="B15">
        <v>47</v>
      </c>
      <c r="C15">
        <v>84</v>
      </c>
      <c r="E15" t="s">
        <v>52</v>
      </c>
    </row>
    <row r="16" spans="1:16" x14ac:dyDescent="0.3">
      <c r="A16">
        <v>3</v>
      </c>
      <c r="B16">
        <v>39</v>
      </c>
      <c r="C16">
        <v>80</v>
      </c>
      <c r="E16">
        <v>55</v>
      </c>
    </row>
    <row r="17" spans="1:5" x14ac:dyDescent="0.3">
      <c r="A17">
        <v>3.25</v>
      </c>
      <c r="B17">
        <v>32</v>
      </c>
      <c r="C17">
        <v>73</v>
      </c>
      <c r="E17">
        <v>46</v>
      </c>
    </row>
    <row r="18" spans="1:5" x14ac:dyDescent="0.3">
      <c r="A18">
        <v>3.5</v>
      </c>
      <c r="B18">
        <v>28</v>
      </c>
      <c r="C18">
        <v>64</v>
      </c>
      <c r="E18">
        <v>40</v>
      </c>
    </row>
    <row r="19" spans="1:5" x14ac:dyDescent="0.3">
      <c r="A19">
        <v>3.75</v>
      </c>
      <c r="B19">
        <v>24</v>
      </c>
      <c r="C19">
        <v>54</v>
      </c>
      <c r="E19">
        <v>35</v>
      </c>
    </row>
    <row r="20" spans="1:5" x14ac:dyDescent="0.3">
      <c r="A20">
        <v>4</v>
      </c>
      <c r="B20">
        <v>22</v>
      </c>
      <c r="C20">
        <v>44</v>
      </c>
      <c r="E20">
        <v>31</v>
      </c>
    </row>
    <row r="21" spans="1:5" x14ac:dyDescent="0.3">
      <c r="A21">
        <v>4.25</v>
      </c>
      <c r="B21">
        <v>21</v>
      </c>
      <c r="C21">
        <v>36</v>
      </c>
      <c r="E21" t="s">
        <v>48</v>
      </c>
    </row>
    <row r="22" spans="1:5" x14ac:dyDescent="0.3">
      <c r="A22">
        <v>4.5</v>
      </c>
      <c r="B22">
        <v>20</v>
      </c>
      <c r="C22">
        <v>30</v>
      </c>
      <c r="E22">
        <v>25</v>
      </c>
    </row>
    <row r="23" spans="1:5" x14ac:dyDescent="0.3">
      <c r="A23">
        <v>4.75</v>
      </c>
      <c r="B23">
        <v>19</v>
      </c>
      <c r="C23">
        <v>25</v>
      </c>
      <c r="E23">
        <v>24</v>
      </c>
    </row>
    <row r="24" spans="1:5" x14ac:dyDescent="0.3">
      <c r="A24">
        <v>5</v>
      </c>
      <c r="B24">
        <v>19</v>
      </c>
      <c r="C24">
        <v>22</v>
      </c>
      <c r="E24">
        <v>23</v>
      </c>
    </row>
    <row r="25" spans="1:5" x14ac:dyDescent="0.3">
      <c r="A25">
        <v>5.25</v>
      </c>
      <c r="B25">
        <v>18</v>
      </c>
      <c r="C25">
        <v>19</v>
      </c>
      <c r="E25">
        <v>22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EB77E-0A1E-4CDF-B2EE-A4B6690A1CAB}">
  <dimension ref="A1:K36"/>
  <sheetViews>
    <sheetView topLeftCell="B22" zoomScale="145" zoomScaleNormal="145" zoomScaleSheetLayoutView="115" workbookViewId="0">
      <selection activeCell="K8" sqref="K8"/>
    </sheetView>
  </sheetViews>
  <sheetFormatPr defaultRowHeight="14.4" x14ac:dyDescent="0.3"/>
  <cols>
    <col min="1" max="1" width="11.88671875" customWidth="1"/>
    <col min="2" max="2" width="10.88671875" customWidth="1"/>
    <col min="3" max="3" width="10.5546875" customWidth="1"/>
    <col min="4" max="4" width="8.88671875" customWidth="1"/>
  </cols>
  <sheetData>
    <row r="1" spans="1:11" x14ac:dyDescent="0.3">
      <c r="A1" s="10" t="s">
        <v>18</v>
      </c>
      <c r="B1" s="10"/>
      <c r="C1" s="10"/>
      <c r="G1" t="s">
        <v>19</v>
      </c>
    </row>
    <row r="2" spans="1:11" ht="28.8" x14ac:dyDescent="0.3">
      <c r="A2" s="11" t="s">
        <v>20</v>
      </c>
      <c r="B2" s="11" t="s">
        <v>8</v>
      </c>
      <c r="C2" s="11" t="s">
        <v>9</v>
      </c>
      <c r="D2" s="11" t="s">
        <v>21</v>
      </c>
      <c r="E2" s="11" t="s">
        <v>22</v>
      </c>
      <c r="F2" s="11" t="s">
        <v>23</v>
      </c>
      <c r="G2" s="12" t="s">
        <v>24</v>
      </c>
      <c r="H2" s="12" t="s">
        <v>25</v>
      </c>
      <c r="I2" s="12" t="s">
        <v>26</v>
      </c>
      <c r="J2" s="13" t="s">
        <v>23</v>
      </c>
      <c r="K2" s="14" t="s">
        <v>27</v>
      </c>
    </row>
    <row r="3" spans="1:11" ht="28.8" x14ac:dyDescent="0.3">
      <c r="A3" s="15" t="s">
        <v>28</v>
      </c>
      <c r="B3" s="15" t="s">
        <v>29</v>
      </c>
      <c r="C3" s="15" t="s">
        <v>29</v>
      </c>
      <c r="D3" s="16" t="s">
        <v>30</v>
      </c>
      <c r="E3" s="14"/>
      <c r="F3" s="14"/>
      <c r="G3" s="14" t="s">
        <v>31</v>
      </c>
      <c r="H3" s="14" t="s">
        <v>31</v>
      </c>
      <c r="I3" s="14"/>
      <c r="J3" s="14"/>
      <c r="K3" s="14"/>
    </row>
    <row r="4" spans="1:11" x14ac:dyDescent="0.3">
      <c r="G4">
        <v>0.2512199999999683</v>
      </c>
    </row>
    <row r="5" spans="1:11" x14ac:dyDescent="0.3">
      <c r="A5" s="17">
        <v>0</v>
      </c>
      <c r="B5" s="17">
        <v>22</v>
      </c>
      <c r="C5" s="17">
        <v>22</v>
      </c>
      <c r="D5" s="18"/>
      <c r="E5" s="17"/>
      <c r="F5" s="17"/>
      <c r="G5" s="19"/>
      <c r="H5" s="19"/>
      <c r="I5" s="20"/>
    </row>
    <row r="6" spans="1:11" x14ac:dyDescent="0.3">
      <c r="A6" s="17">
        <v>0.25</v>
      </c>
      <c r="B6" s="17">
        <v>23</v>
      </c>
      <c r="C6" s="17">
        <v>21</v>
      </c>
      <c r="D6" s="18"/>
      <c r="E6" s="21"/>
      <c r="F6" s="21"/>
      <c r="G6" s="19"/>
      <c r="H6" s="19"/>
      <c r="I6" s="20"/>
    </row>
    <row r="7" spans="1:11" x14ac:dyDescent="0.3">
      <c r="A7" s="17">
        <v>0.5</v>
      </c>
      <c r="B7" s="17">
        <v>35</v>
      </c>
      <c r="C7" s="17">
        <v>21</v>
      </c>
      <c r="D7" s="18"/>
      <c r="E7" s="21"/>
      <c r="F7" s="21"/>
      <c r="G7" s="19"/>
      <c r="H7" s="19"/>
      <c r="I7" s="20"/>
    </row>
    <row r="8" spans="1:11" x14ac:dyDescent="0.3">
      <c r="A8" s="17">
        <v>0.75</v>
      </c>
      <c r="B8" s="17">
        <v>71</v>
      </c>
      <c r="C8" s="17">
        <v>26</v>
      </c>
      <c r="D8" s="18"/>
      <c r="E8" s="21"/>
      <c r="F8" s="21"/>
      <c r="G8" s="19"/>
      <c r="H8" s="19"/>
      <c r="I8" s="20"/>
    </row>
    <row r="9" spans="1:11" x14ac:dyDescent="0.3">
      <c r="A9" s="17">
        <v>1</v>
      </c>
      <c r="B9" s="17">
        <v>103</v>
      </c>
      <c r="C9" s="17">
        <v>34</v>
      </c>
      <c r="D9" s="18"/>
      <c r="E9" s="21"/>
      <c r="F9" s="21"/>
      <c r="G9" s="19"/>
      <c r="H9" s="19"/>
      <c r="I9" s="20"/>
    </row>
    <row r="10" spans="1:11" x14ac:dyDescent="0.3">
      <c r="A10" s="17">
        <v>1.25</v>
      </c>
      <c r="B10" s="17">
        <v>111</v>
      </c>
      <c r="C10" s="17">
        <v>44</v>
      </c>
      <c r="D10" s="18"/>
      <c r="E10" s="21"/>
      <c r="F10" s="21"/>
      <c r="G10" s="19"/>
      <c r="H10" s="19"/>
      <c r="I10" s="20"/>
    </row>
    <row r="11" spans="1:11" x14ac:dyDescent="0.3">
      <c r="A11" s="17">
        <v>1.5</v>
      </c>
      <c r="B11" s="17">
        <v>109</v>
      </c>
      <c r="C11" s="17">
        <v>55</v>
      </c>
      <c r="D11" s="18"/>
      <c r="E11" s="21"/>
      <c r="F11" s="21"/>
      <c r="G11" s="19"/>
      <c r="H11" s="19"/>
      <c r="I11" s="20"/>
    </row>
    <row r="12" spans="1:11" x14ac:dyDescent="0.3">
      <c r="A12">
        <v>1.75</v>
      </c>
      <c r="B12">
        <v>100</v>
      </c>
      <c r="C12">
        <v>66</v>
      </c>
      <c r="D12" s="22"/>
      <c r="E12" s="23"/>
      <c r="F12" s="23"/>
      <c r="G12" s="20"/>
      <c r="H12" s="20"/>
      <c r="I12" s="20"/>
    </row>
    <row r="13" spans="1:11" x14ac:dyDescent="0.3">
      <c r="A13">
        <v>2</v>
      </c>
      <c r="B13">
        <v>86</v>
      </c>
      <c r="C13">
        <v>75</v>
      </c>
      <c r="D13" s="22"/>
      <c r="E13" s="23"/>
      <c r="F13" s="23"/>
      <c r="G13" s="20"/>
      <c r="H13" s="20"/>
      <c r="I13" s="20"/>
    </row>
    <row r="14" spans="1:11" x14ac:dyDescent="0.3">
      <c r="A14">
        <v>2.25</v>
      </c>
      <c r="B14">
        <v>71</v>
      </c>
      <c r="C14">
        <v>82</v>
      </c>
      <c r="D14" s="22"/>
      <c r="E14" s="23"/>
      <c r="F14" s="23"/>
      <c r="G14" s="20"/>
      <c r="H14" s="20"/>
      <c r="I14" s="20"/>
    </row>
    <row r="15" spans="1:11" x14ac:dyDescent="0.3">
      <c r="A15">
        <v>2.5</v>
      </c>
      <c r="B15">
        <v>59</v>
      </c>
      <c r="C15">
        <v>85</v>
      </c>
      <c r="D15" s="22"/>
      <c r="E15" s="23"/>
      <c r="F15" s="23"/>
      <c r="G15" s="20"/>
      <c r="H15" s="20"/>
      <c r="I15" s="20"/>
    </row>
    <row r="16" spans="1:11" x14ac:dyDescent="0.3">
      <c r="A16">
        <v>2.75</v>
      </c>
      <c r="B16">
        <v>47</v>
      </c>
      <c r="C16">
        <v>84</v>
      </c>
      <c r="D16" s="22"/>
      <c r="E16" s="23"/>
      <c r="F16" s="23"/>
      <c r="G16" s="20"/>
      <c r="H16" s="20"/>
      <c r="I16" s="20"/>
    </row>
    <row r="17" spans="1:11" x14ac:dyDescent="0.3">
      <c r="A17">
        <v>3</v>
      </c>
      <c r="B17">
        <v>39</v>
      </c>
      <c r="C17">
        <v>80</v>
      </c>
      <c r="D17" s="22"/>
      <c r="E17" s="23"/>
      <c r="F17" s="23"/>
      <c r="G17" s="20"/>
      <c r="H17" s="20"/>
      <c r="I17" s="20"/>
    </row>
    <row r="18" spans="1:11" x14ac:dyDescent="0.3">
      <c r="A18">
        <v>3.25</v>
      </c>
      <c r="B18">
        <v>32</v>
      </c>
      <c r="C18">
        <v>73</v>
      </c>
      <c r="D18" s="22"/>
      <c r="E18" s="23"/>
      <c r="F18" s="23"/>
      <c r="G18" s="20"/>
      <c r="H18" s="20"/>
      <c r="I18" s="20"/>
    </row>
    <row r="19" spans="1:11" x14ac:dyDescent="0.3">
      <c r="A19">
        <v>3.5</v>
      </c>
      <c r="B19">
        <v>28</v>
      </c>
      <c r="C19">
        <v>64</v>
      </c>
      <c r="D19" s="22"/>
      <c r="E19" s="23"/>
      <c r="F19" s="23"/>
      <c r="G19" s="20"/>
      <c r="H19" s="20"/>
      <c r="I19" s="20"/>
    </row>
    <row r="20" spans="1:11" x14ac:dyDescent="0.3">
      <c r="A20">
        <v>3.75</v>
      </c>
      <c r="B20">
        <v>24</v>
      </c>
      <c r="C20">
        <v>54</v>
      </c>
      <c r="D20" s="22"/>
      <c r="E20" s="23"/>
      <c r="F20" s="23"/>
      <c r="G20" s="20"/>
      <c r="H20" s="20"/>
      <c r="I20" s="20"/>
    </row>
    <row r="21" spans="1:11" x14ac:dyDescent="0.3">
      <c r="A21">
        <v>4</v>
      </c>
      <c r="B21">
        <v>22</v>
      </c>
      <c r="C21">
        <v>44</v>
      </c>
      <c r="D21" s="22"/>
      <c r="E21" s="23"/>
      <c r="F21" s="23"/>
      <c r="G21" s="20"/>
      <c r="H21" s="20"/>
      <c r="I21" s="20"/>
    </row>
    <row r="22" spans="1:11" x14ac:dyDescent="0.3">
      <c r="A22">
        <v>4.25</v>
      </c>
      <c r="B22">
        <v>21</v>
      </c>
      <c r="C22">
        <v>36</v>
      </c>
      <c r="D22" s="22"/>
      <c r="E22" s="23"/>
      <c r="F22" s="23"/>
      <c r="G22" s="20"/>
      <c r="H22" s="20"/>
      <c r="I22" s="20"/>
    </row>
    <row r="23" spans="1:11" x14ac:dyDescent="0.3">
      <c r="A23">
        <v>4.5</v>
      </c>
      <c r="B23">
        <v>20</v>
      </c>
      <c r="C23">
        <v>30</v>
      </c>
      <c r="D23" s="22"/>
      <c r="E23" s="23"/>
      <c r="F23" s="23"/>
      <c r="G23" s="20"/>
      <c r="H23" s="20"/>
      <c r="I23" s="20"/>
    </row>
    <row r="24" spans="1:11" x14ac:dyDescent="0.3">
      <c r="A24">
        <v>4.75</v>
      </c>
      <c r="B24">
        <v>19</v>
      </c>
      <c r="C24">
        <v>25</v>
      </c>
      <c r="D24" s="22"/>
      <c r="E24" s="23"/>
      <c r="F24" s="23"/>
      <c r="G24" s="20"/>
      <c r="H24" s="20"/>
      <c r="I24" s="20"/>
    </row>
    <row r="25" spans="1:11" x14ac:dyDescent="0.3">
      <c r="A25">
        <v>5</v>
      </c>
      <c r="B25">
        <v>19</v>
      </c>
      <c r="C25">
        <v>22</v>
      </c>
      <c r="D25" s="22"/>
      <c r="E25" s="23"/>
      <c r="F25" s="23"/>
      <c r="G25" s="20"/>
      <c r="H25" s="20"/>
      <c r="I25" s="20"/>
    </row>
    <row r="26" spans="1:11" x14ac:dyDescent="0.3">
      <c r="A26">
        <v>5.25</v>
      </c>
      <c r="B26">
        <v>18</v>
      </c>
      <c r="C26">
        <v>19</v>
      </c>
      <c r="D26" s="22"/>
      <c r="E26" s="23"/>
      <c r="F26" s="23"/>
      <c r="G26" s="20"/>
      <c r="H26" s="20"/>
      <c r="I26" s="20"/>
    </row>
    <row r="28" spans="1:11" x14ac:dyDescent="0.3">
      <c r="J28" s="1" t="e">
        <f>CORREL(I5:I26,F5:F26)</f>
        <v>#DIV/0!</v>
      </c>
      <c r="K28" t="e">
        <f>AVERAGE(K5:K26)</f>
        <v>#DIV/0!</v>
      </c>
    </row>
    <row r="29" spans="1:11" x14ac:dyDescent="0.3">
      <c r="A29" s="24" t="s">
        <v>32</v>
      </c>
      <c r="E29" t="s">
        <v>33</v>
      </c>
    </row>
    <row r="30" spans="1:11" x14ac:dyDescent="0.3">
      <c r="A30" t="s">
        <v>34</v>
      </c>
      <c r="B30" s="20">
        <f>G4</f>
        <v>0.2512199999999683</v>
      </c>
      <c r="E30" t="s">
        <v>35</v>
      </c>
    </row>
    <row r="31" spans="1:11" x14ac:dyDescent="0.3">
      <c r="A31" t="s">
        <v>36</v>
      </c>
      <c r="B31" s="20" t="e">
        <f>K28</f>
        <v>#DIV/0!</v>
      </c>
      <c r="C31" t="s">
        <v>28</v>
      </c>
    </row>
    <row r="33" spans="1:2" x14ac:dyDescent="0.3">
      <c r="A33" s="25" t="s">
        <v>37</v>
      </c>
      <c r="B33" s="26" t="e">
        <f>-((B31*B30-0.5*0.25)/(B31-B31*B30+0.5*0.25))</f>
        <v>#DIV/0!</v>
      </c>
    </row>
    <row r="34" spans="1:2" x14ac:dyDescent="0.3">
      <c r="A34" s="25" t="s">
        <v>38</v>
      </c>
      <c r="B34" s="26" t="e">
        <f>((B31*B30+0.5*0.25)/(B31-B31*B30+0.5*0.25))</f>
        <v>#DIV/0!</v>
      </c>
    </row>
    <row r="35" spans="1:2" x14ac:dyDescent="0.3">
      <c r="A35" s="25" t="s">
        <v>39</v>
      </c>
      <c r="B35" s="26" t="e">
        <f>((B31-B31*B30-0.5*0.25)/(B31-B31*B30+0.5*0.25))</f>
        <v>#DIV/0!</v>
      </c>
    </row>
    <row r="36" spans="1:2" x14ac:dyDescent="0.3">
      <c r="B36" t="e">
        <f>SUM(B33:B35)</f>
        <v>#DIV/0!</v>
      </c>
    </row>
  </sheetData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9CE0C-3C98-45B6-91E3-E5F6AE35E978}">
  <dimension ref="A2:L25"/>
  <sheetViews>
    <sheetView zoomScale="160" zoomScaleNormal="160" zoomScaleSheetLayoutView="115" workbookViewId="0">
      <selection activeCell="E11" sqref="E11"/>
    </sheetView>
  </sheetViews>
  <sheetFormatPr defaultRowHeight="14.4" x14ac:dyDescent="0.3"/>
  <cols>
    <col min="8" max="8" width="12.6640625" bestFit="1" customWidth="1"/>
  </cols>
  <sheetData>
    <row r="2" spans="1:12" x14ac:dyDescent="0.3">
      <c r="A2" t="s">
        <v>7</v>
      </c>
      <c r="B2" s="11" t="s">
        <v>40</v>
      </c>
      <c r="C2" s="27" t="s">
        <v>41</v>
      </c>
      <c r="D2" s="27" t="s">
        <v>42</v>
      </c>
      <c r="E2" s="27" t="s">
        <v>43</v>
      </c>
      <c r="F2" s="28" t="s">
        <v>11</v>
      </c>
      <c r="G2" s="27" t="s">
        <v>37</v>
      </c>
      <c r="H2" s="29" t="e">
        <f>penyles!B33</f>
        <v>#DIV/0!</v>
      </c>
      <c r="L2" s="25" t="s">
        <v>44</v>
      </c>
    </row>
    <row r="3" spans="1:12" x14ac:dyDescent="0.3">
      <c r="G3" s="13" t="s">
        <v>38</v>
      </c>
      <c r="H3" s="29" t="e">
        <f>penyles!B34</f>
        <v>#DIV/0!</v>
      </c>
      <c r="L3" s="25" t="s">
        <v>45</v>
      </c>
    </row>
    <row r="4" spans="1:12" x14ac:dyDescent="0.3">
      <c r="A4">
        <f>contoh!A4</f>
        <v>0</v>
      </c>
      <c r="B4">
        <f>contoh!E4</f>
        <v>31</v>
      </c>
      <c r="F4" s="30">
        <f>B4</f>
        <v>31</v>
      </c>
      <c r="G4" s="13" t="s">
        <v>39</v>
      </c>
      <c r="H4" s="29" t="e">
        <f>penyles!B35</f>
        <v>#DIV/0!</v>
      </c>
      <c r="L4" s="25" t="s">
        <v>46</v>
      </c>
    </row>
    <row r="5" spans="1:12" x14ac:dyDescent="0.3">
      <c r="A5">
        <f>contoh!A5</f>
        <v>0.25</v>
      </c>
      <c r="B5">
        <f>contoh!E5</f>
        <v>50</v>
      </c>
      <c r="C5" s="31"/>
      <c r="D5" s="31"/>
      <c r="E5" s="31"/>
      <c r="F5" s="30"/>
      <c r="G5" t="s">
        <v>47</v>
      </c>
    </row>
    <row r="6" spans="1:12" x14ac:dyDescent="0.3">
      <c r="A6">
        <f>contoh!A6</f>
        <v>0.5</v>
      </c>
      <c r="B6">
        <f>contoh!E6</f>
        <v>86</v>
      </c>
      <c r="C6" s="31"/>
      <c r="D6" s="31"/>
      <c r="E6" s="31"/>
      <c r="F6" s="30"/>
    </row>
    <row r="7" spans="1:12" x14ac:dyDescent="0.3">
      <c r="A7">
        <f>contoh!A7</f>
        <v>0.75</v>
      </c>
      <c r="B7" t="str">
        <f>contoh!E7</f>
        <v>1ab</v>
      </c>
      <c r="C7" s="31"/>
      <c r="D7" s="31"/>
      <c r="E7" s="31"/>
      <c r="F7" s="30"/>
    </row>
    <row r="8" spans="1:12" x14ac:dyDescent="0.3">
      <c r="A8">
        <f>contoh!A8</f>
        <v>1</v>
      </c>
      <c r="B8">
        <f>contoh!E8</f>
        <v>145</v>
      </c>
      <c r="C8" s="31"/>
      <c r="D8" s="31"/>
      <c r="E8" s="31"/>
      <c r="F8" s="30"/>
    </row>
    <row r="9" spans="1:12" x14ac:dyDescent="0.3">
      <c r="A9">
        <f>contoh!A9</f>
        <v>1.25</v>
      </c>
      <c r="B9">
        <f>contoh!E9</f>
        <v>150</v>
      </c>
      <c r="C9" s="31"/>
      <c r="D9" s="31"/>
      <c r="E9" s="31"/>
      <c r="F9" s="30"/>
    </row>
    <row r="10" spans="1:12" x14ac:dyDescent="0.3">
      <c r="A10">
        <f>contoh!A10</f>
        <v>1.5</v>
      </c>
      <c r="B10">
        <f>contoh!E10</f>
        <v>144</v>
      </c>
      <c r="C10" s="31"/>
      <c r="D10" s="31"/>
      <c r="E10" s="31"/>
      <c r="F10" s="30"/>
    </row>
    <row r="11" spans="1:12" x14ac:dyDescent="0.3">
      <c r="A11">
        <f>contoh!A11</f>
        <v>1.75</v>
      </c>
      <c r="B11">
        <f>contoh!E11</f>
        <v>120</v>
      </c>
      <c r="C11" s="31"/>
      <c r="D11" s="31"/>
      <c r="E11" s="31"/>
      <c r="F11" s="30"/>
    </row>
    <row r="12" spans="1:12" x14ac:dyDescent="0.3">
      <c r="A12">
        <f>contoh!A12</f>
        <v>2</v>
      </c>
      <c r="B12">
        <f>contoh!E12</f>
        <v>113</v>
      </c>
      <c r="C12" s="31"/>
      <c r="D12" s="31"/>
      <c r="E12" s="31"/>
      <c r="F12" s="30"/>
    </row>
    <row r="13" spans="1:12" x14ac:dyDescent="0.3">
      <c r="A13">
        <f>contoh!A13</f>
        <v>2.25</v>
      </c>
      <c r="B13" t="str">
        <f>contoh!E13</f>
        <v>9b</v>
      </c>
      <c r="C13" s="31"/>
      <c r="D13" s="31"/>
      <c r="E13" s="31"/>
      <c r="F13" s="30"/>
    </row>
    <row r="14" spans="1:12" x14ac:dyDescent="0.3">
      <c r="A14">
        <f>contoh!A14</f>
        <v>2.5</v>
      </c>
      <c r="B14" t="str">
        <f>contoh!E14</f>
        <v>7b</v>
      </c>
      <c r="C14" s="31"/>
      <c r="D14" s="31"/>
      <c r="E14" s="31"/>
      <c r="F14" s="30"/>
    </row>
    <row r="15" spans="1:12" x14ac:dyDescent="0.3">
      <c r="A15">
        <f>contoh!A15</f>
        <v>2.75</v>
      </c>
      <c r="B15" t="str">
        <f>contoh!E15</f>
        <v>6b</v>
      </c>
      <c r="C15" s="31"/>
      <c r="D15" s="31"/>
      <c r="E15" s="31"/>
      <c r="F15" s="30"/>
    </row>
    <row r="16" spans="1:12" x14ac:dyDescent="0.3">
      <c r="A16">
        <f>contoh!A16</f>
        <v>3</v>
      </c>
      <c r="B16">
        <f>contoh!E16</f>
        <v>55</v>
      </c>
      <c r="C16" s="31"/>
      <c r="D16" s="31"/>
      <c r="E16" s="31"/>
      <c r="F16" s="30"/>
    </row>
    <row r="17" spans="1:6" x14ac:dyDescent="0.3">
      <c r="A17">
        <f>contoh!A17</f>
        <v>3.25</v>
      </c>
      <c r="B17">
        <f>contoh!E17</f>
        <v>46</v>
      </c>
      <c r="C17" s="31"/>
      <c r="D17" s="31"/>
      <c r="E17" s="31"/>
      <c r="F17" s="30"/>
    </row>
    <row r="18" spans="1:6" x14ac:dyDescent="0.3">
      <c r="A18">
        <f>contoh!A18</f>
        <v>3.5</v>
      </c>
      <c r="B18">
        <f>contoh!E18</f>
        <v>40</v>
      </c>
      <c r="C18" s="31"/>
      <c r="D18" s="31"/>
      <c r="E18" s="31"/>
      <c r="F18" s="30"/>
    </row>
    <row r="19" spans="1:6" x14ac:dyDescent="0.3">
      <c r="A19">
        <f>contoh!A19</f>
        <v>3.75</v>
      </c>
      <c r="B19">
        <f>contoh!E19</f>
        <v>35</v>
      </c>
      <c r="C19" s="31"/>
      <c r="D19" s="31"/>
      <c r="E19" s="31"/>
      <c r="F19" s="30"/>
    </row>
    <row r="20" spans="1:6" x14ac:dyDescent="0.3">
      <c r="A20">
        <f>contoh!A20</f>
        <v>4</v>
      </c>
      <c r="B20">
        <f>contoh!E20</f>
        <v>31</v>
      </c>
      <c r="C20" s="31"/>
      <c r="D20" s="31"/>
      <c r="E20" s="31"/>
      <c r="F20" s="30"/>
    </row>
    <row r="21" spans="1:6" x14ac:dyDescent="0.3">
      <c r="A21">
        <f>contoh!A21</f>
        <v>4.25</v>
      </c>
      <c r="B21" t="str">
        <f>contoh!E21</f>
        <v>2b</v>
      </c>
      <c r="C21" s="31"/>
      <c r="D21" s="31"/>
      <c r="E21" s="31"/>
      <c r="F21" s="30"/>
    </row>
    <row r="22" spans="1:6" x14ac:dyDescent="0.3">
      <c r="A22">
        <f>contoh!A22</f>
        <v>4.5</v>
      </c>
      <c r="B22">
        <f>contoh!E22</f>
        <v>25</v>
      </c>
      <c r="C22" s="31"/>
      <c r="D22" s="31"/>
      <c r="E22" s="31"/>
      <c r="F22" s="30"/>
    </row>
    <row r="23" spans="1:6" x14ac:dyDescent="0.3">
      <c r="A23">
        <f>contoh!A23</f>
        <v>4.75</v>
      </c>
      <c r="B23">
        <f>contoh!E23</f>
        <v>24</v>
      </c>
      <c r="C23" s="31"/>
      <c r="D23" s="31"/>
      <c r="E23" s="31"/>
      <c r="F23" s="30"/>
    </row>
    <row r="24" spans="1:6" x14ac:dyDescent="0.3">
      <c r="A24">
        <f>contoh!A24</f>
        <v>5</v>
      </c>
      <c r="B24">
        <f>contoh!E24</f>
        <v>23</v>
      </c>
      <c r="C24" s="31"/>
      <c r="D24" s="31"/>
      <c r="E24" s="31"/>
      <c r="F24" s="30"/>
    </row>
    <row r="25" spans="1:6" x14ac:dyDescent="0.3">
      <c r="A25">
        <f>contoh!A25</f>
        <v>5.25</v>
      </c>
      <c r="B25">
        <f>contoh!E25</f>
        <v>22</v>
      </c>
      <c r="C25" s="31"/>
      <c r="D25" s="31"/>
      <c r="E25" s="31"/>
      <c r="F25" s="3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teori</vt:lpstr>
      <vt:lpstr>contoh</vt:lpstr>
      <vt:lpstr>penyles</vt:lpstr>
      <vt:lpstr>lnjutan</vt:lpstr>
      <vt:lpstr>lnjutan!_C1</vt:lpstr>
      <vt:lpstr>lnjutan!_C2</vt:lpstr>
      <vt:lpstr>lnjutan!C0</vt:lpstr>
      <vt:lpstr>contoh!Print_Area</vt:lpstr>
      <vt:lpstr>lnjutan!Print_Area</vt:lpstr>
      <vt:lpstr>penyles!Print_Area</vt:lpstr>
      <vt:lpstr>teori!Print_Area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2021-05-31T05:16:48Z</dcterms:created>
  <dcterms:modified xsi:type="dcterms:W3CDTF">2021-05-31T05:22:13Z</dcterms:modified>
</cp:coreProperties>
</file>